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Runway Forecast" sheetId="2" r:id="rId6"/>
  </sheets>
  <definedNames/>
  <calcPr/>
</workbook>
</file>

<file path=xl/sharedStrings.xml><?xml version="1.0" encoding="utf-8"?>
<sst xmlns="http://schemas.openxmlformats.org/spreadsheetml/2006/main" count="84" uniqueCount="23">
  <si>
    <t>Cash Runway Forecast</t>
  </si>
  <si>
    <t/>
  </si>
  <si>
    <t>Inputs</t>
  </si>
  <si>
    <t>Starting cash</t>
  </si>
  <si>
    <t>Minimum cash buffer</t>
  </si>
  <si>
    <t>Enter monthly operating plan in B8:D13</t>
  </si>
  <si>
    <t>Month</t>
  </si>
  <si>
    <t>Cash inflows</t>
  </si>
  <si>
    <t>Payroll</t>
  </si>
  <si>
    <t>Other operating costs</t>
  </si>
  <si>
    <t>Net cash flow</t>
  </si>
  <si>
    <t>Ending cash</t>
  </si>
  <si>
    <t>Above buffer (1=yes)</t>
  </si>
  <si>
    <t>Month 1</t>
  </si>
  <si>
    <t>Month 2</t>
  </si>
  <si>
    <t>Month 3</t>
  </si>
  <si>
    <t>Month 4</t>
  </si>
  <si>
    <t>Month 5</t>
  </si>
  <si>
    <t>Month 6</t>
  </si>
  <si>
    <t>First month-end breach (0 = none)</t>
  </si>
  <si>
    <t>Full months before breach</t>
  </si>
  <si>
    <t>Average monthly burn</t>
  </si>
  <si>
    <t>Burn-rate runway in months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</si>
</sst>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>
      <c r="A3" s="1" t="s">
        <v>3</v>
      </c>
      <c r="B3" s="2">
        <v>120000.0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>
      <c r="A4" s="1" t="s">
        <v>4</v>
      </c>
      <c r="B4" s="2">
        <v>10000.0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</row>
    <row r="5">
      <c r="A5" s="1" t="s">
        <v>5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</row>
    <row r="6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>
      <c r="A8" s="1" t="s">
        <v>13</v>
      </c>
      <c r="B8" s="2">
        <v>30000.0</v>
      </c>
      <c r="C8" s="2">
        <v>40000.0</v>
      </c>
      <c r="D8" s="2">
        <v>15000.0</v>
      </c>
      <c r="E8" s="1">
        <f t="shared" ref="E8:E13" si="1">B8-C8-D8</f>
        <v>-25000</v>
      </c>
      <c r="F8" s="1">
        <f>$B$3+E8</f>
        <v>95000</v>
      </c>
      <c r="G8" s="1">
        <f t="shared" ref="G8:G13" si="2">IF(F8&gt;$B$4,1,0)</f>
        <v>1</v>
      </c>
    </row>
    <row r="9">
      <c r="A9" s="1" t="s">
        <v>14</v>
      </c>
      <c r="B9" s="2">
        <v>32000.0</v>
      </c>
      <c r="C9" s="2">
        <v>40000.0</v>
      </c>
      <c r="D9" s="2">
        <v>15000.0</v>
      </c>
      <c r="E9" s="1">
        <f t="shared" si="1"/>
        <v>-23000</v>
      </c>
      <c r="F9" s="1">
        <f t="shared" ref="F9:F13" si="3">F8+E9</f>
        <v>72000</v>
      </c>
      <c r="G9" s="1">
        <f t="shared" si="2"/>
        <v>1</v>
      </c>
    </row>
    <row r="10">
      <c r="A10" s="1" t="s">
        <v>15</v>
      </c>
      <c r="B10" s="2">
        <v>35000.0</v>
      </c>
      <c r="C10" s="2">
        <v>42000.0</v>
      </c>
      <c r="D10" s="2">
        <v>16000.0</v>
      </c>
      <c r="E10" s="1">
        <f t="shared" si="1"/>
        <v>-23000</v>
      </c>
      <c r="F10" s="1">
        <f t="shared" si="3"/>
        <v>49000</v>
      </c>
      <c r="G10" s="1">
        <f t="shared" si="2"/>
        <v>1</v>
      </c>
    </row>
    <row r="11">
      <c r="A11" s="1" t="s">
        <v>16</v>
      </c>
      <c r="B11" s="2">
        <v>36000.0</v>
      </c>
      <c r="C11" s="2">
        <v>42000.0</v>
      </c>
      <c r="D11" s="2">
        <v>16000.0</v>
      </c>
      <c r="E11" s="1">
        <f t="shared" si="1"/>
        <v>-22000</v>
      </c>
      <c r="F11" s="1">
        <f t="shared" si="3"/>
        <v>27000</v>
      </c>
      <c r="G11" s="1">
        <f t="shared" si="2"/>
        <v>1</v>
      </c>
    </row>
    <row r="12">
      <c r="A12" s="1" t="s">
        <v>17</v>
      </c>
      <c r="B12" s="2">
        <v>38000.0</v>
      </c>
      <c r="C12" s="2">
        <v>44000.0</v>
      </c>
      <c r="D12" s="2">
        <v>17000.0</v>
      </c>
      <c r="E12" s="1">
        <f t="shared" si="1"/>
        <v>-23000</v>
      </c>
      <c r="F12" s="1">
        <f t="shared" si="3"/>
        <v>4000</v>
      </c>
      <c r="G12" s="1">
        <f t="shared" si="2"/>
        <v>0</v>
      </c>
    </row>
    <row r="13">
      <c r="A13" s="1" t="s">
        <v>18</v>
      </c>
      <c r="B13" s="2">
        <v>40000.0</v>
      </c>
      <c r="C13" s="2">
        <v>44000.0</v>
      </c>
      <c r="D13" s="2">
        <v>17000.0</v>
      </c>
      <c r="E13" s="1">
        <f t="shared" si="1"/>
        <v>-21000</v>
      </c>
      <c r="F13" s="1">
        <f t="shared" si="3"/>
        <v>-17000</v>
      </c>
      <c r="G13" s="1">
        <f t="shared" si="2"/>
        <v>0</v>
      </c>
    </row>
    <row r="14">
      <c r="A14" s="1" t="s">
        <v>1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</row>
    <row r="15">
      <c r="A15" s="1" t="s">
        <v>19</v>
      </c>
      <c r="B15" s="1">
        <f>IF(F8&lt;=$B$4,1,IF(F9&lt;=$B$4,2,IF(F10&lt;=$B$4,3,IF(F11&lt;=$B$4,4,IF(F12&lt;=$B$4,5,IF(F13&lt;=$B$4,6,0))))))</f>
        <v>5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</row>
    <row r="16">
      <c r="A16" s="1" t="s">
        <v>20</v>
      </c>
      <c r="B16" s="1">
        <f>IF(B15=0,6,B15-1)</f>
        <v>4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</row>
    <row r="17">
      <c r="A17" s="1" t="s">
        <v>21</v>
      </c>
      <c r="B17" s="1">
        <f>ROUND(MAX(0,-AVERAGE(E8:E13)),2)</f>
        <v>22833.33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</row>
    <row r="18">
      <c r="A18" s="1" t="s">
        <v>22</v>
      </c>
      <c r="B18" s="1">
        <f>IF(B17=0,0,ROUND(MAX(0,($B$3-$B$4)/B17),1))</f>
        <v>4.8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</row>
  </sheetData>
  <drawing r:id="rId1"/>
</worksheet>
</file>